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Foglio1" sheetId="1" r:id="rId1"/>
    <sheet name="Foglio2" sheetId="2" r:id="rId2"/>
  </sheets>
  <definedNames>
    <definedName name="_xlnm.Print_Area" localSheetId="0">Foglio1!$A$1:$D$23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6" i="2"/>
  <c r="D23" i="2"/>
  <c r="D22" i="2"/>
  <c r="D21" i="2"/>
  <c r="D20" i="2"/>
  <c r="D19" i="2"/>
  <c r="D18" i="2"/>
  <c r="D17" i="2"/>
  <c r="D16" i="2"/>
  <c r="D15" i="2"/>
  <c r="D14" i="2"/>
  <c r="D13" i="2"/>
  <c r="D12" i="2"/>
  <c r="D9" i="2"/>
  <c r="D7" i="2"/>
  <c r="D6" i="2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D8" i="1"/>
  <c r="D5" i="1"/>
  <c r="D3" i="1"/>
  <c r="D2" i="1"/>
</calcChain>
</file>

<file path=xl/sharedStrings.xml><?xml version="1.0" encoding="utf-8"?>
<sst xmlns="http://schemas.openxmlformats.org/spreadsheetml/2006/main" count="111" uniqueCount="64">
  <si>
    <t>DRG</t>
  </si>
  <si>
    <t>Descrizione DRG</t>
  </si>
  <si>
    <t>003</t>
  </si>
  <si>
    <t>Craniotomia, età &lt; 18 anni</t>
  </si>
  <si>
    <t>314</t>
  </si>
  <si>
    <t>Interventi sull'uretra, età &lt; 18 anni</t>
  </si>
  <si>
    <t>340</t>
  </si>
  <si>
    <t>Interventi sul testicolo non per neoplasie maligne, età &lt; 18 anni</t>
  </si>
  <si>
    <t>532</t>
  </si>
  <si>
    <t>Interventi sul midollo spinale senza CC</t>
  </si>
  <si>
    <t>305</t>
  </si>
  <si>
    <t>Interventi su rene e uretere, non per neoplasia senza CC</t>
  </si>
  <si>
    <t>060</t>
  </si>
  <si>
    <t>Tonsillectomia e/o adenoidectomia, età &lt; 18 anni</t>
  </si>
  <si>
    <t>224</t>
  </si>
  <si>
    <t>Interventi su spalla, gomito o avambraccio eccetto interventi maggiori su articolazioni senza CC</t>
  </si>
  <si>
    <t>234</t>
  </si>
  <si>
    <t>Altri interventi su sistema muscolo-scheletrico e tessuto connettivo senza CC</t>
  </si>
  <si>
    <t>538</t>
  </si>
  <si>
    <t>Escissione locale e rimozione di mezzi di fissazione interna eccetto anca e femore senza CC</t>
  </si>
  <si>
    <t>341</t>
  </si>
  <si>
    <t>Interventi sul pene</t>
  </si>
  <si>
    <t>494</t>
  </si>
  <si>
    <t>Colecistectomia laparoscopica senza esplorazione del dotto biliare comune senza CC</t>
  </si>
  <si>
    <t>163</t>
  </si>
  <si>
    <t>Interventi per ernia, età &lt; 18 anni</t>
  </si>
  <si>
    <t>304</t>
  </si>
  <si>
    <t>Interventi su rene e uretere, non per neoplasia con CC</t>
  </si>
  <si>
    <t>220</t>
  </si>
  <si>
    <t>Interventi su arto inferiore e omero eccetto anca, piede e femore, età &lt; 18 anni</t>
  </si>
  <si>
    <t>225</t>
  </si>
  <si>
    <t>Interventi sul piede</t>
  </si>
  <si>
    <t>546</t>
  </si>
  <si>
    <t>Artrodesi verterbale eccetto cervicale con deviazione della colonna vertebrale o neoplasia maligna</t>
  </si>
  <si>
    <t>216</t>
  </si>
  <si>
    <t>Biopsie del sistema muscolo-scheletrico e tessuto connettivo</t>
  </si>
  <si>
    <t>149</t>
  </si>
  <si>
    <t>Interventi maggiori su intestino crasso e tenue senza CC</t>
  </si>
  <si>
    <t>002</t>
  </si>
  <si>
    <t>Craniotomia, età &gt; 17 anni senza CC</t>
  </si>
  <si>
    <t>147</t>
  </si>
  <si>
    <t>Resezione rettale senza CC</t>
  </si>
  <si>
    <t>075</t>
  </si>
  <si>
    <t>Interventi maggiori sul torace</t>
  </si>
  <si>
    <t>049</t>
  </si>
  <si>
    <t>Interventi maggiori sul capo e sul collo</t>
  </si>
  <si>
    <t>numero interventi</t>
  </si>
  <si>
    <t>Tempo medio di attesa</t>
  </si>
  <si>
    <t>Azienda San Giovanni e Ruggi D’Aragona</t>
  </si>
  <si>
    <t xml:space="preserve">Day Surgery </t>
  </si>
  <si>
    <t>Classe priorità</t>
  </si>
  <si>
    <t>Tempo max</t>
  </si>
  <si>
    <t>Totale ricoveri</t>
  </si>
  <si>
    <t>Entro il tempo max</t>
  </si>
  <si>
    <t>A</t>
  </si>
  <si>
    <t>B</t>
  </si>
  <si>
    <t>C</t>
  </si>
  <si>
    <t>D</t>
  </si>
  <si>
    <t>**</t>
  </si>
  <si>
    <t>AORN Santobono Pausilipon</t>
  </si>
  <si>
    <t>Interventi chirurgici ordinari I Semestre 2024</t>
  </si>
  <si>
    <t>Descrizione  DRG</t>
  </si>
  <si>
    <t>Classe di priorità  A</t>
  </si>
  <si>
    <t>Tempo di Attesa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</si>
</sst>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bgColor rgb="FFDDDD00"/>
      </patternFill>
    </fill>
    <fill>
      <patternFill patternType="gray125">
        <bgColor rgb="FFF7F700"/>
      </patternFill>
    </fill>
    <fill>
      <patternFill patternType="solid">
        <fgColor rgb="FF92D050"/>
        <bgColor indexed="64"/>
      </patternFill>
    </fill>
    <fill>
      <patternFill patternType="lightGray">
        <bgColor rgb="FF3CD4E4"/>
      </patternFill>
    </fill>
    <fill>
      <patternFill patternType="gray125">
        <bgColor rgb="FF3CD4E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0" fontId="16" fillId="33" borderId="10" xfId="0" applyFont="1" applyFill="1" applyBorder="1" applyAlignment="1">
      <alignment wrapText="1"/>
    </xf>
    <xf numFmtId="0" fontId="0" fillId="0" borderId="10" xfId="0" applyBorder="1"/>
    <xf numFmtId="1" fontId="0" fillId="0" borderId="10" xfId="0" applyNumberFormat="1" applyBorder="1"/>
    <xf numFmtId="49" fontId="0" fillId="0" borderId="10" xfId="0" applyNumberFormat="1" applyBorder="1"/>
    <xf numFmtId="0" fontId="19" fillId="36" borderId="14" xfId="0" applyFont="1" applyFill="1" applyBorder="1" applyAlignment="1">
      <alignment horizontal="center" vertical="center" wrapText="1"/>
    </xf>
    <xf numFmtId="0" fontId="19" fillId="36" borderId="15" xfId="0" applyFont="1" applyFill="1" applyBorder="1" applyAlignment="1">
      <alignment horizontal="center" vertical="center" wrapText="1"/>
    </xf>
    <xf numFmtId="0" fontId="19" fillId="36" borderId="14" xfId="0" applyFont="1" applyFill="1" applyBorder="1" applyAlignment="1">
      <alignment vertical="center" wrapText="1"/>
    </xf>
    <xf numFmtId="0" fontId="20" fillId="36" borderId="15" xfId="0" applyFont="1" applyFill="1" applyBorder="1" applyAlignment="1">
      <alignment horizontal="center" vertical="center" wrapText="1"/>
    </xf>
    <xf numFmtId="9" fontId="20" fillId="36" borderId="15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12" xfId="0" applyFont="1" applyFill="1" applyBorder="1" applyAlignment="1">
      <alignment horizontal="center" vertical="center" wrapText="1"/>
    </xf>
    <xf numFmtId="0" fontId="18" fillId="37" borderId="13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center" vertical="center" wrapText="1"/>
    </xf>
    <xf numFmtId="0" fontId="19" fillId="38" borderId="12" xfId="0" applyFont="1" applyFill="1" applyBorder="1" applyAlignment="1">
      <alignment horizontal="center" vertical="center" wrapText="1"/>
    </xf>
    <xf numFmtId="0" fontId="19" fillId="38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/>
    </xf>
    <xf numFmtId="49" fontId="0" fillId="0" borderId="10" xfId="0" applyNumberFormat="1" applyFill="1" applyBorder="1"/>
    <xf numFmtId="0" fontId="0" fillId="0" borderId="10" xfId="0" applyFill="1" applyBorder="1"/>
    <xf numFmtId="1" fontId="0" fillId="0" borderId="10" xfId="0" applyNumberForma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3CD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D2" sqref="D2:D23"/>
    </sheetView>
  </sheetViews>
  <sheetFormatPr defaultRowHeight="15" x14ac:dyDescent="0.25"/>
  <cols>
    <col min="1" max="1" width="14" customWidth="1"/>
    <col min="2" max="2" width="90.7109375" bestFit="1" customWidth="1"/>
    <col min="3" max="3" width="17.5703125" bestFit="1" customWidth="1"/>
    <col min="4" max="4" width="21.7109375" style="1" bestFit="1" customWidth="1"/>
  </cols>
  <sheetData>
    <row r="1" spans="1:4" x14ac:dyDescent="0.25">
      <c r="A1" s="2" t="s">
        <v>0</v>
      </c>
      <c r="B1" s="2" t="s">
        <v>1</v>
      </c>
      <c r="C1" s="3" t="s">
        <v>46</v>
      </c>
      <c r="D1" s="4" t="s">
        <v>47</v>
      </c>
    </row>
    <row r="2" spans="1:4" x14ac:dyDescent="0.25">
      <c r="A2" s="5" t="s">
        <v>38</v>
      </c>
      <c r="B2" s="5" t="s">
        <v>39</v>
      </c>
      <c r="C2" s="3">
        <v>3</v>
      </c>
      <c r="D2" s="4">
        <f>25/3</f>
        <v>8.3333333333333339</v>
      </c>
    </row>
    <row r="3" spans="1:4" x14ac:dyDescent="0.25">
      <c r="A3" s="5" t="s">
        <v>2</v>
      </c>
      <c r="B3" s="5" t="s">
        <v>3</v>
      </c>
      <c r="C3" s="3">
        <v>25</v>
      </c>
      <c r="D3" s="4">
        <f>544/25</f>
        <v>21.76</v>
      </c>
    </row>
    <row r="4" spans="1:4" x14ac:dyDescent="0.25">
      <c r="A4" s="5" t="s">
        <v>44</v>
      </c>
      <c r="B4" s="5" t="s">
        <v>45</v>
      </c>
      <c r="C4" s="3">
        <v>2</v>
      </c>
      <c r="D4" s="4">
        <v>23</v>
      </c>
    </row>
    <row r="5" spans="1:4" x14ac:dyDescent="0.25">
      <c r="A5" s="5" t="s">
        <v>12</v>
      </c>
      <c r="B5" s="5" t="s">
        <v>13</v>
      </c>
      <c r="C5" s="3">
        <v>7</v>
      </c>
      <c r="D5" s="4">
        <f>509/7</f>
        <v>72.714285714285708</v>
      </c>
    </row>
    <row r="6" spans="1:4" x14ac:dyDescent="0.25">
      <c r="A6" s="5" t="s">
        <v>42</v>
      </c>
      <c r="B6" s="5" t="s">
        <v>43</v>
      </c>
      <c r="C6" s="3">
        <v>2</v>
      </c>
      <c r="D6" s="4">
        <v>25</v>
      </c>
    </row>
    <row r="7" spans="1:4" x14ac:dyDescent="0.25">
      <c r="A7" s="5" t="s">
        <v>40</v>
      </c>
      <c r="B7" s="5" t="s">
        <v>41</v>
      </c>
      <c r="C7" s="3">
        <v>5</v>
      </c>
      <c r="D7" s="4">
        <v>8</v>
      </c>
    </row>
    <row r="8" spans="1:4" x14ac:dyDescent="0.25">
      <c r="A8" s="5" t="s">
        <v>36</v>
      </c>
      <c r="B8" s="5" t="s">
        <v>37</v>
      </c>
      <c r="C8" s="3">
        <v>12</v>
      </c>
      <c r="D8" s="4">
        <f>111/12</f>
        <v>9.25</v>
      </c>
    </row>
    <row r="9" spans="1:4" x14ac:dyDescent="0.25">
      <c r="A9" s="5" t="s">
        <v>24</v>
      </c>
      <c r="B9" s="5" t="s">
        <v>25</v>
      </c>
      <c r="C9" s="3">
        <v>17</v>
      </c>
      <c r="D9" s="4">
        <f>3641/17</f>
        <v>214.1764705882353</v>
      </c>
    </row>
    <row r="10" spans="1:4" x14ac:dyDescent="0.25">
      <c r="A10" s="5" t="s">
        <v>34</v>
      </c>
      <c r="B10" s="5" t="s">
        <v>35</v>
      </c>
      <c r="C10" s="3">
        <v>15</v>
      </c>
      <c r="D10" s="4">
        <f>553/15</f>
        <v>36.866666666666667</v>
      </c>
    </row>
    <row r="11" spans="1:4" x14ac:dyDescent="0.25">
      <c r="A11" s="5" t="s">
        <v>28</v>
      </c>
      <c r="B11" s="5" t="s">
        <v>29</v>
      </c>
      <c r="C11" s="3">
        <v>26</v>
      </c>
      <c r="D11" s="4">
        <f>654/26</f>
        <v>25.153846153846153</v>
      </c>
    </row>
    <row r="12" spans="1:4" x14ac:dyDescent="0.25">
      <c r="A12" s="5" t="s">
        <v>14</v>
      </c>
      <c r="B12" s="5" t="s">
        <v>15</v>
      </c>
      <c r="C12" s="3">
        <v>65</v>
      </c>
      <c r="D12" s="4">
        <f>280/65</f>
        <v>4.3076923076923075</v>
      </c>
    </row>
    <row r="13" spans="1:4" x14ac:dyDescent="0.25">
      <c r="A13" s="5" t="s">
        <v>30</v>
      </c>
      <c r="B13" s="5" t="s">
        <v>31</v>
      </c>
      <c r="C13" s="3">
        <v>16</v>
      </c>
      <c r="D13" s="4">
        <f>640/16</f>
        <v>40</v>
      </c>
    </row>
    <row r="14" spans="1:4" x14ac:dyDescent="0.25">
      <c r="A14" s="5" t="s">
        <v>16</v>
      </c>
      <c r="B14" s="5" t="s">
        <v>17</v>
      </c>
      <c r="C14" s="3">
        <v>41</v>
      </c>
      <c r="D14" s="4">
        <f>3000/41</f>
        <v>73.170731707317074</v>
      </c>
    </row>
    <row r="15" spans="1:4" x14ac:dyDescent="0.25">
      <c r="A15" s="5" t="s">
        <v>26</v>
      </c>
      <c r="B15" s="5" t="s">
        <v>27</v>
      </c>
      <c r="C15" s="3">
        <v>12</v>
      </c>
      <c r="D15" s="4">
        <f>288/12</f>
        <v>24</v>
      </c>
    </row>
    <row r="16" spans="1:4" x14ac:dyDescent="0.25">
      <c r="A16" s="5" t="s">
        <v>10</v>
      </c>
      <c r="B16" s="5" t="s">
        <v>11</v>
      </c>
      <c r="C16" s="3">
        <v>47</v>
      </c>
      <c r="D16" s="4">
        <f>955/47</f>
        <v>20.319148936170212</v>
      </c>
    </row>
    <row r="17" spans="1:11" x14ac:dyDescent="0.25">
      <c r="A17" s="5" t="s">
        <v>4</v>
      </c>
      <c r="B17" s="5" t="s">
        <v>5</v>
      </c>
      <c r="C17" s="3">
        <v>33</v>
      </c>
      <c r="D17" s="4">
        <f>1300/33</f>
        <v>39.393939393939391</v>
      </c>
    </row>
    <row r="18" spans="1:11" x14ac:dyDescent="0.25">
      <c r="A18" s="5" t="s">
        <v>6</v>
      </c>
      <c r="B18" s="5" t="s">
        <v>7</v>
      </c>
      <c r="C18" s="3">
        <v>35</v>
      </c>
      <c r="D18" s="4">
        <f>1762/35</f>
        <v>50.342857142857142</v>
      </c>
    </row>
    <row r="19" spans="1:11" x14ac:dyDescent="0.25">
      <c r="A19" s="5" t="s">
        <v>20</v>
      </c>
      <c r="B19" s="5" t="s">
        <v>21</v>
      </c>
      <c r="C19" s="3">
        <v>19</v>
      </c>
      <c r="D19" s="4">
        <f>383/19</f>
        <v>20.157894736842106</v>
      </c>
    </row>
    <row r="20" spans="1:11" x14ac:dyDescent="0.25">
      <c r="A20" s="5" t="s">
        <v>22</v>
      </c>
      <c r="B20" s="5" t="s">
        <v>23</v>
      </c>
      <c r="C20" s="3">
        <v>3</v>
      </c>
      <c r="D20" s="4">
        <v>30</v>
      </c>
    </row>
    <row r="21" spans="1:11" x14ac:dyDescent="0.25">
      <c r="A21" s="5" t="s">
        <v>8</v>
      </c>
      <c r="B21" s="5" t="s">
        <v>9</v>
      </c>
      <c r="C21" s="3">
        <v>6</v>
      </c>
      <c r="D21" s="4">
        <v>29</v>
      </c>
    </row>
    <row r="22" spans="1:11" x14ac:dyDescent="0.25">
      <c r="A22" s="5" t="s">
        <v>18</v>
      </c>
      <c r="B22" s="5" t="s">
        <v>19</v>
      </c>
      <c r="C22" s="3">
        <v>23</v>
      </c>
      <c r="D22" s="4">
        <f>874/23</f>
        <v>38</v>
      </c>
    </row>
    <row r="23" spans="1:11" x14ac:dyDescent="0.25">
      <c r="A23" s="5" t="s">
        <v>32</v>
      </c>
      <c r="B23" s="5" t="s">
        <v>33</v>
      </c>
      <c r="C23" s="3">
        <v>8</v>
      </c>
      <c r="D23" s="4">
        <f>347/8</f>
        <v>43.375</v>
      </c>
    </row>
    <row r="26" spans="1:11" ht="15.75" thickBot="1" x14ac:dyDescent="0.3"/>
    <row r="27" spans="1:11" ht="37.5" customHeight="1" thickBot="1" x14ac:dyDescent="0.3">
      <c r="H27" s="11" t="s">
        <v>48</v>
      </c>
      <c r="I27" s="12"/>
      <c r="J27" s="12"/>
      <c r="K27" s="13"/>
    </row>
    <row r="28" spans="1:11" ht="16.5" thickBot="1" x14ac:dyDescent="0.3">
      <c r="H28" s="14" t="s">
        <v>49</v>
      </c>
      <c r="I28" s="15"/>
      <c r="J28" s="15"/>
      <c r="K28" s="16"/>
    </row>
    <row r="29" spans="1:11" ht="48" thickBot="1" x14ac:dyDescent="0.3">
      <c r="H29" s="6" t="s">
        <v>50</v>
      </c>
      <c r="I29" s="7" t="s">
        <v>51</v>
      </c>
      <c r="J29" s="7" t="s">
        <v>52</v>
      </c>
      <c r="K29" s="7" t="s">
        <v>53</v>
      </c>
    </row>
    <row r="30" spans="1:11" ht="16.5" thickBot="1" x14ac:dyDescent="0.3">
      <c r="H30" s="8" t="s">
        <v>54</v>
      </c>
      <c r="I30" s="9">
        <v>30</v>
      </c>
      <c r="J30" s="9">
        <v>2</v>
      </c>
      <c r="K30" s="10">
        <v>1</v>
      </c>
    </row>
    <row r="31" spans="1:11" ht="16.5" thickBot="1" x14ac:dyDescent="0.3">
      <c r="H31" s="8" t="s">
        <v>55</v>
      </c>
      <c r="I31" s="9">
        <v>60</v>
      </c>
      <c r="J31" s="9">
        <v>6</v>
      </c>
      <c r="K31" s="10">
        <v>0.35</v>
      </c>
    </row>
    <row r="32" spans="1:11" ht="16.5" thickBot="1" x14ac:dyDescent="0.3">
      <c r="H32" s="8" t="s">
        <v>56</v>
      </c>
      <c r="I32" s="9">
        <v>180</v>
      </c>
      <c r="J32" s="9">
        <v>4</v>
      </c>
      <c r="K32" s="10">
        <v>0.5</v>
      </c>
    </row>
    <row r="33" spans="8:11" ht="16.5" thickBot="1" x14ac:dyDescent="0.3">
      <c r="H33" s="8" t="s">
        <v>57</v>
      </c>
      <c r="I33" s="9">
        <v>365</v>
      </c>
      <c r="J33" s="9" t="s">
        <v>58</v>
      </c>
      <c r="K33" s="9" t="s">
        <v>58</v>
      </c>
    </row>
  </sheetData>
  <sortState ref="A2:B23">
    <sortCondition ref="A2:A23"/>
  </sortState>
  <mergeCells count="2">
    <mergeCell ref="H27:K27"/>
    <mergeCell ref="H28:K2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29" sqref="B29"/>
    </sheetView>
  </sheetViews>
  <sheetFormatPr defaultRowHeight="15" x14ac:dyDescent="0.25"/>
  <cols>
    <col min="1" max="1" width="16.5703125" customWidth="1"/>
    <col min="2" max="2" width="90.7109375" bestFit="1" customWidth="1"/>
    <col min="3" max="3" width="36.28515625" customWidth="1"/>
    <col min="4" max="4" width="29" customWidth="1"/>
  </cols>
  <sheetData>
    <row r="1" spans="1:4" ht="15.75" thickBot="1" x14ac:dyDescent="0.3"/>
    <row r="2" spans="1:4" ht="37.5" customHeight="1" thickBot="1" x14ac:dyDescent="0.3">
      <c r="A2" s="17" t="s">
        <v>59</v>
      </c>
      <c r="B2" s="18"/>
      <c r="C2" s="18"/>
      <c r="D2" s="19"/>
    </row>
    <row r="3" spans="1:4" ht="16.5" thickBot="1" x14ac:dyDescent="0.3">
      <c r="A3" s="20" t="s">
        <v>60</v>
      </c>
      <c r="B3" s="21"/>
      <c r="C3" s="21"/>
      <c r="D3" s="22"/>
    </row>
    <row r="4" spans="1:4" ht="16.5" thickBot="1" x14ac:dyDescent="0.3">
      <c r="A4" s="20" t="s">
        <v>62</v>
      </c>
      <c r="B4" s="21"/>
      <c r="C4" s="21"/>
      <c r="D4" s="22"/>
    </row>
    <row r="5" spans="1:4" ht="16.5" thickBot="1" x14ac:dyDescent="0.3">
      <c r="A5" s="23" t="s">
        <v>0</v>
      </c>
      <c r="B5" s="24" t="s">
        <v>61</v>
      </c>
      <c r="C5" s="24" t="s">
        <v>52</v>
      </c>
      <c r="D5" s="24" t="s">
        <v>63</v>
      </c>
    </row>
    <row r="6" spans="1:4" x14ac:dyDescent="0.25">
      <c r="A6" s="25" t="s">
        <v>38</v>
      </c>
      <c r="B6" s="26" t="s">
        <v>39</v>
      </c>
      <c r="C6" s="27">
        <v>3</v>
      </c>
      <c r="D6" s="28">
        <f>25/3</f>
        <v>8.3333333333333339</v>
      </c>
    </row>
    <row r="7" spans="1:4" x14ac:dyDescent="0.25">
      <c r="A7" s="25" t="s">
        <v>2</v>
      </c>
      <c r="B7" s="26" t="s">
        <v>3</v>
      </c>
      <c r="C7" s="27">
        <v>25</v>
      </c>
      <c r="D7" s="28">
        <f>544/25</f>
        <v>21.76</v>
      </c>
    </row>
    <row r="8" spans="1:4" x14ac:dyDescent="0.25">
      <c r="A8" s="25" t="s">
        <v>44</v>
      </c>
      <c r="B8" s="26" t="s">
        <v>45</v>
      </c>
      <c r="C8" s="27">
        <v>2</v>
      </c>
      <c r="D8" s="28">
        <v>23</v>
      </c>
    </row>
    <row r="9" spans="1:4" x14ac:dyDescent="0.25">
      <c r="A9" s="25" t="s">
        <v>12</v>
      </c>
      <c r="B9" s="26" t="s">
        <v>13</v>
      </c>
      <c r="C9" s="27">
        <v>7</v>
      </c>
      <c r="D9" s="28">
        <f>509/7</f>
        <v>72.714285714285708</v>
      </c>
    </row>
    <row r="10" spans="1:4" x14ac:dyDescent="0.25">
      <c r="A10" s="25" t="s">
        <v>42</v>
      </c>
      <c r="B10" s="26" t="s">
        <v>43</v>
      </c>
      <c r="C10" s="27">
        <v>2</v>
      </c>
      <c r="D10" s="28">
        <v>25</v>
      </c>
    </row>
    <row r="11" spans="1:4" x14ac:dyDescent="0.25">
      <c r="A11" s="25" t="s">
        <v>40</v>
      </c>
      <c r="B11" s="26" t="s">
        <v>41</v>
      </c>
      <c r="C11" s="27">
        <v>5</v>
      </c>
      <c r="D11" s="28">
        <v>8</v>
      </c>
    </row>
    <row r="12" spans="1:4" x14ac:dyDescent="0.25">
      <c r="A12" s="25" t="s">
        <v>36</v>
      </c>
      <c r="B12" s="26" t="s">
        <v>37</v>
      </c>
      <c r="C12" s="27">
        <v>12</v>
      </c>
      <c r="D12" s="28">
        <f>111/12</f>
        <v>9.25</v>
      </c>
    </row>
    <row r="13" spans="1:4" x14ac:dyDescent="0.25">
      <c r="A13" s="25" t="s">
        <v>24</v>
      </c>
      <c r="B13" s="26" t="s">
        <v>25</v>
      </c>
      <c r="C13" s="27">
        <v>17</v>
      </c>
      <c r="D13" s="28">
        <f>3641/17</f>
        <v>214.1764705882353</v>
      </c>
    </row>
    <row r="14" spans="1:4" x14ac:dyDescent="0.25">
      <c r="A14" s="25" t="s">
        <v>34</v>
      </c>
      <c r="B14" s="26" t="s">
        <v>35</v>
      </c>
      <c r="C14" s="27">
        <v>15</v>
      </c>
      <c r="D14" s="28">
        <f>553/15</f>
        <v>36.866666666666667</v>
      </c>
    </row>
    <row r="15" spans="1:4" x14ac:dyDescent="0.25">
      <c r="A15" s="25" t="s">
        <v>28</v>
      </c>
      <c r="B15" s="26" t="s">
        <v>29</v>
      </c>
      <c r="C15" s="27">
        <v>26</v>
      </c>
      <c r="D15" s="28">
        <f>654/26</f>
        <v>25.153846153846153</v>
      </c>
    </row>
    <row r="16" spans="1:4" x14ac:dyDescent="0.25">
      <c r="A16" s="25" t="s">
        <v>14</v>
      </c>
      <c r="B16" s="26" t="s">
        <v>15</v>
      </c>
      <c r="C16" s="27">
        <v>65</v>
      </c>
      <c r="D16" s="28">
        <f>280/65</f>
        <v>4.3076923076923075</v>
      </c>
    </row>
    <row r="17" spans="1:4" x14ac:dyDescent="0.25">
      <c r="A17" s="25" t="s">
        <v>30</v>
      </c>
      <c r="B17" s="26" t="s">
        <v>31</v>
      </c>
      <c r="C17" s="27">
        <v>16</v>
      </c>
      <c r="D17" s="28">
        <f>640/16</f>
        <v>40</v>
      </c>
    </row>
    <row r="18" spans="1:4" x14ac:dyDescent="0.25">
      <c r="A18" s="25" t="s">
        <v>16</v>
      </c>
      <c r="B18" s="26" t="s">
        <v>17</v>
      </c>
      <c r="C18" s="27">
        <v>41</v>
      </c>
      <c r="D18" s="28">
        <f>3000/41</f>
        <v>73.170731707317074</v>
      </c>
    </row>
    <row r="19" spans="1:4" x14ac:dyDescent="0.25">
      <c r="A19" s="25" t="s">
        <v>26</v>
      </c>
      <c r="B19" s="26" t="s">
        <v>27</v>
      </c>
      <c r="C19" s="27">
        <v>12</v>
      </c>
      <c r="D19" s="28">
        <f>288/12</f>
        <v>24</v>
      </c>
    </row>
    <row r="20" spans="1:4" x14ac:dyDescent="0.25">
      <c r="A20" s="25" t="s">
        <v>10</v>
      </c>
      <c r="B20" s="26" t="s">
        <v>11</v>
      </c>
      <c r="C20" s="27">
        <v>47</v>
      </c>
      <c r="D20" s="28">
        <f>955/47</f>
        <v>20.319148936170212</v>
      </c>
    </row>
    <row r="21" spans="1:4" x14ac:dyDescent="0.25">
      <c r="A21" s="25" t="s">
        <v>4</v>
      </c>
      <c r="B21" s="26" t="s">
        <v>5</v>
      </c>
      <c r="C21" s="27">
        <v>33</v>
      </c>
      <c r="D21" s="28">
        <f>1300/33</f>
        <v>39.393939393939391</v>
      </c>
    </row>
    <row r="22" spans="1:4" x14ac:dyDescent="0.25">
      <c r="A22" s="25" t="s">
        <v>6</v>
      </c>
      <c r="B22" s="26" t="s">
        <v>7</v>
      </c>
      <c r="C22" s="27">
        <v>35</v>
      </c>
      <c r="D22" s="28">
        <f>1762/35</f>
        <v>50.342857142857142</v>
      </c>
    </row>
    <row r="23" spans="1:4" x14ac:dyDescent="0.25">
      <c r="A23" s="25" t="s">
        <v>20</v>
      </c>
      <c r="B23" s="26" t="s">
        <v>21</v>
      </c>
      <c r="C23" s="27">
        <v>19</v>
      </c>
      <c r="D23" s="28">
        <f>383/19</f>
        <v>20.157894736842106</v>
      </c>
    </row>
    <row r="24" spans="1:4" x14ac:dyDescent="0.25">
      <c r="A24" s="25" t="s">
        <v>22</v>
      </c>
      <c r="B24" s="26" t="s">
        <v>23</v>
      </c>
      <c r="C24" s="27">
        <v>3</v>
      </c>
      <c r="D24" s="28">
        <v>30</v>
      </c>
    </row>
    <row r="25" spans="1:4" x14ac:dyDescent="0.25">
      <c r="A25" s="25" t="s">
        <v>8</v>
      </c>
      <c r="B25" s="26" t="s">
        <v>9</v>
      </c>
      <c r="C25" s="27">
        <v>6</v>
      </c>
      <c r="D25" s="28">
        <v>29</v>
      </c>
    </row>
    <row r="26" spans="1:4" x14ac:dyDescent="0.25">
      <c r="A26" s="25" t="s">
        <v>18</v>
      </c>
      <c r="B26" s="26" t="s">
        <v>19</v>
      </c>
      <c r="C26" s="27">
        <v>23</v>
      </c>
      <c r="D26" s="28">
        <f>874/23</f>
        <v>38</v>
      </c>
    </row>
    <row r="27" spans="1:4" x14ac:dyDescent="0.25">
      <c r="A27" s="25" t="s">
        <v>32</v>
      </c>
      <c r="B27" s="26" t="s">
        <v>33</v>
      </c>
      <c r="C27" s="27">
        <v>8</v>
      </c>
      <c r="D27" s="28">
        <f>347/8</f>
        <v>43.375</v>
      </c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Sorrentino</dc:creator>
  <cp:lastModifiedBy>Laura Sorrentino</cp:lastModifiedBy>
  <cp:lastPrinted>2024-10-21T10:37:19Z</cp:lastPrinted>
  <dcterms:created xsi:type="dcterms:W3CDTF">2015-06-05T18:19:34Z</dcterms:created>
  <dcterms:modified xsi:type="dcterms:W3CDTF">2024-10-23T06:50:50Z</dcterms:modified>
</cp:coreProperties>
</file>